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erolajec/Desktop/"/>
    </mc:Choice>
  </mc:AlternateContent>
  <xr:revisionPtr revIDLastSave="0" documentId="13_ncr:1_{E0CCB367-F8E1-EA4F-A774-E88882FB0818}" xr6:coauthVersionLast="47" xr6:coauthVersionMax="47" xr10:uidLastSave="{00000000-0000-0000-0000-000000000000}"/>
  <bookViews>
    <workbookView xWindow="0" yWindow="500" windowWidth="28260" windowHeight="1586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35" i="1" s="1"/>
  <c r="C14" i="1"/>
  <c r="C13" i="1" s="1"/>
  <c r="C28" i="1"/>
  <c r="C5" i="1"/>
  <c r="B15" i="1" l="1"/>
  <c r="B14" i="1" s="1"/>
  <c r="B13" i="1" s="1"/>
  <c r="B35" i="1" s="1"/>
  <c r="F15" i="1"/>
  <c r="F14" i="1" s="1"/>
  <c r="F13" i="1" s="1"/>
  <c r="F35" i="1" s="1"/>
  <c r="E15" i="1"/>
  <c r="E14" i="1" s="1"/>
  <c r="E13" i="1" s="1"/>
  <c r="E35" i="1" s="1"/>
  <c r="D15" i="1"/>
  <c r="D14" i="1" s="1"/>
  <c r="D13" i="1" s="1"/>
  <c r="D35" i="1" s="1"/>
  <c r="H35" i="1"/>
  <c r="C35" i="1"/>
  <c r="G11" i="1"/>
  <c r="H11" i="1"/>
  <c r="F5" i="1"/>
  <c r="F11" i="1" s="1"/>
  <c r="E5" i="1"/>
  <c r="E11" i="1" s="1"/>
  <c r="D5" i="1"/>
  <c r="D11" i="1" s="1"/>
  <c r="C11" i="1"/>
  <c r="B5" i="1"/>
  <c r="B11" i="1" s="1"/>
  <c r="F36" i="1" l="1"/>
  <c r="G36" i="1"/>
  <c r="D36" i="1"/>
  <c r="H36" i="1"/>
  <c r="C36" i="1"/>
  <c r="B36" i="1"/>
  <c r="E36" i="1"/>
</calcChain>
</file>

<file path=xl/sharedStrings.xml><?xml version="1.0" encoding="utf-8"?>
<sst xmlns="http://schemas.openxmlformats.org/spreadsheetml/2006/main" count="48" uniqueCount="48">
  <si>
    <t>Skutočnosť</t>
  </si>
  <si>
    <t xml:space="preserve">Skutočnosť </t>
  </si>
  <si>
    <t xml:space="preserve">Rozpočet </t>
  </si>
  <si>
    <t>Odhad skutočnosti</t>
  </si>
  <si>
    <t>za rok 2019</t>
  </si>
  <si>
    <t>Bežné príjmy</t>
  </si>
  <si>
    <t>100 - daňové príjmy</t>
  </si>
  <si>
    <t>200 - nedaňové príjmy</t>
  </si>
  <si>
    <t>300 - bežné transfery</t>
  </si>
  <si>
    <t>Kapitálové príjmy</t>
  </si>
  <si>
    <t>Finančné príjmy</t>
  </si>
  <si>
    <t xml:space="preserve">Príjmy spolu </t>
  </si>
  <si>
    <t>Bežné výdavky</t>
  </si>
  <si>
    <t>01 - Všeobecné verejné služby</t>
  </si>
  <si>
    <t>0111 Výkonné a zákonn.orgány - OcÚ</t>
  </si>
  <si>
    <t>610 - mzdy</t>
  </si>
  <si>
    <t>620 - odvody</t>
  </si>
  <si>
    <t>630 - tovary a služby</t>
  </si>
  <si>
    <t>640 - bežné transfery</t>
  </si>
  <si>
    <t>0112 - Finančná kontrola</t>
  </si>
  <si>
    <t xml:space="preserve">04 - Ekonomická oblasť </t>
  </si>
  <si>
    <t>0451 - Cestná doprava</t>
  </si>
  <si>
    <t>05 - Ochrana životného prostredia</t>
  </si>
  <si>
    <t>0510 - Nakladanie s odpadmi</t>
  </si>
  <si>
    <t>06 - Bývanie a občianska vybavenosť</t>
  </si>
  <si>
    <t>0620 - Rozvoj obce</t>
  </si>
  <si>
    <t>0640 - Verejné osvetlenie</t>
  </si>
  <si>
    <t>08 - Rekreácia, kultúra, náboženstvo</t>
  </si>
  <si>
    <t>0820 - kultúra</t>
  </si>
  <si>
    <t>Kapitálové výdavky</t>
  </si>
  <si>
    <t>Finančné výdavky</t>
  </si>
  <si>
    <t xml:space="preserve">Výdavky spolu </t>
  </si>
  <si>
    <t>Hospodárenie obce</t>
  </si>
  <si>
    <t>Vypracovala : Janka Jesenská</t>
  </si>
  <si>
    <t>Iveta Balšianková</t>
  </si>
  <si>
    <t xml:space="preserve">   starostka obce</t>
  </si>
  <si>
    <t>Návrh rozpočtu obce Dolný Kalník  na roky 2022-2024</t>
  </si>
  <si>
    <t>za rok 2020</t>
  </si>
  <si>
    <t>na rok 2021</t>
  </si>
  <si>
    <t>k 31.12.2021</t>
  </si>
  <si>
    <t>Návrh rozpočtu            2022</t>
  </si>
  <si>
    <t>Návrh rozpočtu 2023</t>
  </si>
  <si>
    <t>Návrh                    rozpočtu 2024</t>
  </si>
  <si>
    <t>0220 - Civilná obrana COVID-19</t>
  </si>
  <si>
    <t>0160 - Voľby - SODB</t>
  </si>
  <si>
    <t>02 - Obrana</t>
  </si>
  <si>
    <t>V Dolnom Kalníku, dňa:  16.11.2021</t>
  </si>
  <si>
    <t>Vyvesené na úradnej  tabuli a web stránke dňa 16.11.2021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</si>
</sst>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21AF43"/>
      <name val="Calibri"/>
      <family val="2"/>
      <charset val="238"/>
    </font>
    <font>
      <b/>
      <sz val="11"/>
      <color rgb="FF21AF4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3" fillId="0" borderId="4" xfId="0" applyFont="1" applyBorder="1"/>
    <xf numFmtId="4" fontId="3" fillId="0" borderId="5" xfId="0" applyNumberFormat="1" applyFont="1" applyBorder="1"/>
    <xf numFmtId="4" fontId="3" fillId="0" borderId="4" xfId="0" applyNumberFormat="1" applyFont="1" applyBorder="1"/>
    <xf numFmtId="4" fontId="3" fillId="0" borderId="7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/>
    <xf numFmtId="4" fontId="0" fillId="0" borderId="4" xfId="0" applyNumberFormat="1" applyBorder="1"/>
    <xf numFmtId="4" fontId="0" fillId="0" borderId="7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3" fillId="0" borderId="7" xfId="0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0" fontId="1" fillId="2" borderId="7" xfId="0" applyFont="1" applyFill="1" applyBorder="1"/>
    <xf numFmtId="4" fontId="1" fillId="2" borderId="8" xfId="0" applyNumberFormat="1" applyFont="1" applyFill="1" applyBorder="1"/>
    <xf numFmtId="4" fontId="1" fillId="2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5" fillId="0" borderId="7" xfId="0" applyFont="1" applyBorder="1"/>
    <xf numFmtId="4" fontId="5" fillId="0" borderId="8" xfId="0" applyNumberFormat="1" applyFont="1" applyBorder="1"/>
    <xf numFmtId="4" fontId="5" fillId="0" borderId="7" xfId="0" applyNumberFormat="1" applyFont="1" applyBorder="1"/>
    <xf numFmtId="4" fontId="5" fillId="0" borderId="7" xfId="0" applyNumberFormat="1" applyFont="1" applyBorder="1" applyAlignment="1">
      <alignment horizontal="right"/>
    </xf>
    <xf numFmtId="0" fontId="4" fillId="0" borderId="7" xfId="0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1" fillId="0" borderId="7" xfId="0" applyNumberFormat="1" applyFont="1" applyBorder="1" applyAlignment="1">
      <alignment horizontal="right"/>
    </xf>
    <xf numFmtId="0" fontId="0" fillId="0" borderId="7" xfId="0" applyFont="1" applyBorder="1" applyAlignment="1"/>
    <xf numFmtId="4" fontId="0" fillId="0" borderId="8" xfId="0" applyNumberFormat="1" applyBorder="1"/>
    <xf numFmtId="4" fontId="0" fillId="0" borderId="7" xfId="0" applyNumberFormat="1" applyBorder="1"/>
    <xf numFmtId="0" fontId="0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7" xfId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8" fillId="0" borderId="7" xfId="1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8" fillId="0" borderId="7" xfId="1" applyFont="1" applyFill="1" applyBorder="1" applyAlignment="1">
      <alignment vertical="center" wrapText="1"/>
    </xf>
    <xf numFmtId="4" fontId="9" fillId="0" borderId="8" xfId="0" applyNumberFormat="1" applyFont="1" applyBorder="1"/>
    <xf numFmtId="4" fontId="9" fillId="0" borderId="7" xfId="0" applyNumberFormat="1" applyFont="1" applyBorder="1"/>
    <xf numFmtId="4" fontId="9" fillId="0" borderId="7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0" fontId="7" fillId="0" borderId="7" xfId="1" applyFont="1" applyFill="1" applyBorder="1" applyAlignment="1">
      <alignment vertical="center" wrapText="1"/>
    </xf>
    <xf numFmtId="2" fontId="0" fillId="0" borderId="7" xfId="0" applyNumberFormat="1" applyBorder="1" applyAlignment="1">
      <alignment horizontal="right"/>
    </xf>
    <xf numFmtId="4" fontId="3" fillId="3" borderId="8" xfId="0" applyNumberFormat="1" applyFont="1" applyFill="1" applyBorder="1"/>
    <xf numFmtId="4" fontId="3" fillId="3" borderId="7" xfId="0" applyNumberFormat="1" applyFont="1" applyFill="1" applyBorder="1"/>
    <xf numFmtId="2" fontId="3" fillId="0" borderId="7" xfId="0" applyNumberFormat="1" applyFont="1" applyBorder="1"/>
    <xf numFmtId="4" fontId="1" fillId="2" borderId="7" xfId="0" applyNumberFormat="1" applyFont="1" applyFill="1" applyBorder="1"/>
    <xf numFmtId="0" fontId="1" fillId="4" borderId="7" xfId="0" applyFont="1" applyFill="1" applyBorder="1"/>
    <xf numFmtId="4" fontId="1" fillId="4" borderId="7" xfId="0" applyNumberFormat="1" applyFont="1" applyFill="1" applyBorder="1"/>
    <xf numFmtId="4" fontId="1" fillId="4" borderId="7" xfId="0" applyNumberFormat="1" applyFont="1" applyFill="1" applyBorder="1" applyAlignment="1">
      <alignment horizontal="right"/>
    </xf>
    <xf numFmtId="0" fontId="6" fillId="0" borderId="0" xfId="1" applyFont="1" applyAlignment="1">
      <alignment vertical="center" wrapText="1"/>
    </xf>
    <xf numFmtId="0" fontId="6" fillId="0" borderId="0" xfId="1" applyFont="1"/>
    <xf numFmtId="0" fontId="6" fillId="0" borderId="0" xfId="1"/>
    <xf numFmtId="0" fontId="6" fillId="0" borderId="0" xfId="1" applyFont="1" applyAlignment="1">
      <alignment horizontal="center"/>
    </xf>
    <xf numFmtId="0" fontId="10" fillId="0" borderId="7" xfId="1" applyFont="1" applyBorder="1" applyAlignment="1">
      <alignment vertical="center" wrapText="1"/>
    </xf>
    <xf numFmtId="4" fontId="11" fillId="0" borderId="8" xfId="0" applyNumberFormat="1" applyFont="1" applyBorder="1" applyAlignment="1">
      <alignment horizontal="right"/>
    </xf>
    <xf numFmtId="4" fontId="11" fillId="0" borderId="7" xfId="0" applyNumberFormat="1" applyFont="1" applyBorder="1"/>
    <xf numFmtId="2" fontId="11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0" fillId="2" borderId="4" xfId="0" applyFill="1" applyBorder="1" applyAlignment="1">
      <alignment horizontal="center" wrapText="1" shrinkToFit="1"/>
    </xf>
  </cellXfs>
  <cellStyles count="2">
    <cellStyle name="Normálna" xfId="0" builtinId="0"/>
    <cellStyle name="normálne_rozpočet 2014" xfId="1" xr:uid="{00000000-0005-0000-0000-000001000000}"/>
  </cellStyles>
  <dxfs count="0"/>
  <tableStyles count="0" defaultTableStyle="TableStyleMedium2" defaultPivotStyle="PivotStyleLight16"/>
  <colors>
    <mruColors>
      <color rgb="FF21AF43"/>
      <color rgb="FF07C9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I2" sqref="I2"/>
    </sheetView>
  </sheetViews>
  <sheetFormatPr baseColWidth="10" defaultColWidth="8.83203125" defaultRowHeight="15" x14ac:dyDescent="0.2"/>
  <cols>
    <col min="1" max="1" width="34.1640625" bestFit="1" customWidth="1"/>
    <col min="2" max="2" width="10.33203125" bestFit="1" customWidth="1"/>
    <col min="3" max="3" width="10.5" bestFit="1" customWidth="1"/>
    <col min="4" max="5" width="11.6640625" customWidth="1"/>
  </cols>
  <sheetData>
    <row r="1" spans="1:8" ht="19" x14ac:dyDescent="0.25">
      <c r="A1" s="72" t="s">
        <v>36</v>
      </c>
      <c r="B1" s="72"/>
      <c r="C1" s="72"/>
      <c r="D1" s="72"/>
      <c r="E1" s="72"/>
    </row>
    <row r="2" spans="1:8" x14ac:dyDescent="0.2">
      <c r="E2" s="1"/>
    </row>
    <row r="3" spans="1:8" ht="32" x14ac:dyDescent="0.2">
      <c r="A3" s="2"/>
      <c r="B3" s="3" t="s">
        <v>0</v>
      </c>
      <c r="C3" s="4" t="s">
        <v>1</v>
      </c>
      <c r="D3" s="5" t="s">
        <v>2</v>
      </c>
      <c r="E3" s="6" t="s">
        <v>3</v>
      </c>
      <c r="F3" s="73" t="s">
        <v>40</v>
      </c>
      <c r="G3" s="73" t="s">
        <v>41</v>
      </c>
      <c r="H3" s="73" t="s">
        <v>42</v>
      </c>
    </row>
    <row r="4" spans="1:8" ht="16" x14ac:dyDescent="0.2">
      <c r="A4" s="7"/>
      <c r="B4" s="8" t="s">
        <v>4</v>
      </c>
      <c r="C4" s="9" t="s">
        <v>37</v>
      </c>
      <c r="D4" s="10" t="s">
        <v>38</v>
      </c>
      <c r="E4" s="11" t="s">
        <v>39</v>
      </c>
      <c r="F4" s="74"/>
      <c r="G4" s="74"/>
      <c r="H4" s="74"/>
    </row>
    <row r="5" spans="1:8" x14ac:dyDescent="0.2">
      <c r="A5" s="12" t="s">
        <v>5</v>
      </c>
      <c r="B5" s="13">
        <f>SUM(B6+B7+B8)</f>
        <v>92924.87000000001</v>
      </c>
      <c r="C5" s="14">
        <f>SUM(C6+C7+C8)</f>
        <v>98191.62</v>
      </c>
      <c r="D5" s="15">
        <f t="shared" ref="D5:F5" si="0">SUM(D6+D7+D8)</f>
        <v>77500</v>
      </c>
      <c r="E5" s="16">
        <f t="shared" si="0"/>
        <v>105935</v>
      </c>
      <c r="F5" s="15">
        <f t="shared" si="0"/>
        <v>84200</v>
      </c>
      <c r="G5" s="15">
        <v>84200</v>
      </c>
      <c r="H5" s="15">
        <v>84200</v>
      </c>
    </row>
    <row r="6" spans="1:8" x14ac:dyDescent="0.2">
      <c r="A6" s="7" t="s">
        <v>6</v>
      </c>
      <c r="B6" s="17">
        <v>80382.52</v>
      </c>
      <c r="C6" s="18">
        <v>90879.62</v>
      </c>
      <c r="D6" s="19">
        <v>74800</v>
      </c>
      <c r="E6" s="20">
        <v>100460</v>
      </c>
      <c r="F6" s="19">
        <v>81200</v>
      </c>
      <c r="G6" s="19">
        <v>81200</v>
      </c>
      <c r="H6" s="19">
        <v>81200</v>
      </c>
    </row>
    <row r="7" spans="1:8" x14ac:dyDescent="0.2">
      <c r="A7" s="7" t="s">
        <v>7</v>
      </c>
      <c r="B7" s="17">
        <v>3475.96</v>
      </c>
      <c r="C7" s="18">
        <v>2301.7399999999998</v>
      </c>
      <c r="D7" s="19">
        <v>2500</v>
      </c>
      <c r="E7" s="20">
        <v>2600</v>
      </c>
      <c r="F7" s="19">
        <v>2500</v>
      </c>
      <c r="G7" s="19">
        <v>2500</v>
      </c>
      <c r="H7" s="19">
        <v>2500</v>
      </c>
    </row>
    <row r="8" spans="1:8" x14ac:dyDescent="0.2">
      <c r="A8" s="7" t="s">
        <v>8</v>
      </c>
      <c r="B8" s="17">
        <v>9066.39</v>
      </c>
      <c r="C8" s="20">
        <v>5010.26</v>
      </c>
      <c r="D8" s="19">
        <v>200</v>
      </c>
      <c r="E8" s="20">
        <v>2875</v>
      </c>
      <c r="F8" s="19">
        <v>500</v>
      </c>
      <c r="G8" s="19">
        <v>500</v>
      </c>
      <c r="H8" s="19">
        <v>500</v>
      </c>
    </row>
    <row r="9" spans="1:8" x14ac:dyDescent="0.2">
      <c r="A9" s="21" t="s">
        <v>9</v>
      </c>
      <c r="B9" s="22">
        <v>1820</v>
      </c>
      <c r="C9" s="23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21" t="s">
        <v>10</v>
      </c>
      <c r="B10" s="22">
        <v>6000</v>
      </c>
      <c r="C10" s="23">
        <v>12697.45</v>
      </c>
      <c r="D10" s="15">
        <v>0</v>
      </c>
      <c r="E10" s="15">
        <v>52475</v>
      </c>
      <c r="F10" s="15">
        <v>0</v>
      </c>
      <c r="G10" s="15">
        <v>0</v>
      </c>
      <c r="H10" s="15">
        <v>0</v>
      </c>
    </row>
    <row r="11" spans="1:8" x14ac:dyDescent="0.2">
      <c r="A11" s="24" t="s">
        <v>11</v>
      </c>
      <c r="B11" s="25">
        <f>SUM(B5+B9+B10)</f>
        <v>100744.87000000001</v>
      </c>
      <c r="C11" s="25">
        <f>SUM(C5+C9+C10)</f>
        <v>110889.06999999999</v>
      </c>
      <c r="D11" s="26">
        <f>SUM(D5+D9+D10)</f>
        <v>77500</v>
      </c>
      <c r="E11" s="26">
        <f t="shared" ref="E11:F11" si="1">SUM(E5+E9+E10)</f>
        <v>158410</v>
      </c>
      <c r="F11" s="27">
        <f t="shared" si="1"/>
        <v>84200</v>
      </c>
      <c r="G11" s="27">
        <f>SUM(G5+G9+G10)</f>
        <v>84200</v>
      </c>
      <c r="H11" s="27">
        <f>SUM(H5+H9+H10)</f>
        <v>84200</v>
      </c>
    </row>
    <row r="12" spans="1:8" x14ac:dyDescent="0.2">
      <c r="A12" s="28"/>
      <c r="B12" s="29"/>
      <c r="C12" s="29"/>
      <c r="D12" s="29"/>
      <c r="E12" s="29"/>
    </row>
    <row r="13" spans="1:8" x14ac:dyDescent="0.2">
      <c r="A13" s="21" t="s">
        <v>12</v>
      </c>
      <c r="B13" s="22">
        <f>SUM(B14+B24+B26+B28+B31)</f>
        <v>64306.710000000006</v>
      </c>
      <c r="C13" s="23">
        <f>SUM(C14+C22+C24+C26+C28+C31)</f>
        <v>77440.679999999993</v>
      </c>
      <c r="D13" s="23">
        <f>SUM(D14+D24+D26+D28+D31)</f>
        <v>77500</v>
      </c>
      <c r="E13" s="15">
        <f>SUM(E14+E24+E26+E28+E31)</f>
        <v>74913</v>
      </c>
      <c r="F13" s="23">
        <f>SUM(F14+F24+F26+F28+F31)</f>
        <v>84200</v>
      </c>
      <c r="G13" s="15">
        <f>SUM(G14+G22+G24+G26+G28+G31+J12)</f>
        <v>75200</v>
      </c>
      <c r="H13" s="15">
        <v>75200</v>
      </c>
    </row>
    <row r="14" spans="1:8" x14ac:dyDescent="0.2">
      <c r="A14" s="30" t="s">
        <v>13</v>
      </c>
      <c r="B14" s="31">
        <f>SUM(B15+B20+B21)</f>
        <v>48577.86</v>
      </c>
      <c r="C14" s="32">
        <f>SUM(C15+C20+C21)</f>
        <v>56573.29</v>
      </c>
      <c r="D14" s="32">
        <f t="shared" ref="D14:F14" si="2">SUM(D15+D20+D21)</f>
        <v>52150</v>
      </c>
      <c r="E14" s="33">
        <f t="shared" si="2"/>
        <v>55913</v>
      </c>
      <c r="F14" s="32">
        <f t="shared" si="2"/>
        <v>55200</v>
      </c>
      <c r="G14" s="33">
        <v>55200</v>
      </c>
      <c r="H14" s="33">
        <v>55200</v>
      </c>
    </row>
    <row r="15" spans="1:8" x14ac:dyDescent="0.2">
      <c r="A15" s="34" t="s">
        <v>14</v>
      </c>
      <c r="B15" s="35">
        <f>SUM(B16+B17+B18+B19)</f>
        <v>46614.19</v>
      </c>
      <c r="C15" s="36">
        <v>54422.63</v>
      </c>
      <c r="D15" s="37">
        <f>SUM(D16+D17+D18+D19)</f>
        <v>52000</v>
      </c>
      <c r="E15" s="37">
        <f>SUM(E16+E17+E18+E19)</f>
        <v>53500</v>
      </c>
      <c r="F15" s="37">
        <f>SUM(F16+F17+F18+F19)</f>
        <v>55000</v>
      </c>
      <c r="G15" s="19">
        <v>55000</v>
      </c>
      <c r="H15" s="19">
        <v>55000</v>
      </c>
    </row>
    <row r="16" spans="1:8" x14ac:dyDescent="0.2">
      <c r="A16" s="38" t="s">
        <v>15</v>
      </c>
      <c r="B16" s="39">
        <v>20098.82</v>
      </c>
      <c r="C16" s="40">
        <v>22532.14</v>
      </c>
      <c r="D16" s="19">
        <v>25000</v>
      </c>
      <c r="E16" s="19">
        <v>24000</v>
      </c>
      <c r="F16" s="19">
        <v>25500</v>
      </c>
      <c r="G16" s="19">
        <v>25500</v>
      </c>
      <c r="H16" s="19">
        <v>25500</v>
      </c>
    </row>
    <row r="17" spans="1:8" x14ac:dyDescent="0.2">
      <c r="A17" s="41" t="s">
        <v>16</v>
      </c>
      <c r="B17" s="39">
        <v>7890.38</v>
      </c>
      <c r="C17" s="40">
        <v>8966.27</v>
      </c>
      <c r="D17" s="19">
        <v>9000</v>
      </c>
      <c r="E17" s="19">
        <v>8500</v>
      </c>
      <c r="F17" s="19">
        <v>9000</v>
      </c>
      <c r="G17" s="19">
        <v>9000</v>
      </c>
      <c r="H17" s="19">
        <v>9000</v>
      </c>
    </row>
    <row r="18" spans="1:8" x14ac:dyDescent="0.2">
      <c r="A18" s="41" t="s">
        <v>17</v>
      </c>
      <c r="B18" s="39">
        <v>15203.23</v>
      </c>
      <c r="C18" s="40">
        <v>21131.87</v>
      </c>
      <c r="D18" s="19">
        <v>15000</v>
      </c>
      <c r="E18" s="19">
        <v>15000</v>
      </c>
      <c r="F18" s="19">
        <v>15500</v>
      </c>
      <c r="G18" s="19">
        <v>1500</v>
      </c>
      <c r="H18" s="19">
        <v>1500</v>
      </c>
    </row>
    <row r="19" spans="1:8" x14ac:dyDescent="0.2">
      <c r="A19" s="41" t="s">
        <v>18</v>
      </c>
      <c r="B19" s="39">
        <v>3421.76</v>
      </c>
      <c r="C19" s="40">
        <v>1792.35</v>
      </c>
      <c r="D19" s="19">
        <v>3000</v>
      </c>
      <c r="E19" s="19">
        <v>6000</v>
      </c>
      <c r="F19" s="19">
        <v>5000</v>
      </c>
      <c r="G19" s="19">
        <v>500</v>
      </c>
      <c r="H19" s="19">
        <v>500</v>
      </c>
    </row>
    <row r="20" spans="1:8" x14ac:dyDescent="0.2">
      <c r="A20" s="42" t="s">
        <v>19</v>
      </c>
      <c r="B20" s="35">
        <v>171.07</v>
      </c>
      <c r="C20" s="36">
        <v>184.18</v>
      </c>
      <c r="D20" s="37">
        <v>150</v>
      </c>
      <c r="E20" s="37">
        <v>200</v>
      </c>
      <c r="F20" s="37">
        <v>200</v>
      </c>
      <c r="G20" s="37">
        <v>200</v>
      </c>
      <c r="H20" s="37">
        <v>200</v>
      </c>
    </row>
    <row r="21" spans="1:8" ht="16" x14ac:dyDescent="0.2">
      <c r="A21" s="43" t="s">
        <v>44</v>
      </c>
      <c r="B21" s="44">
        <v>1792.6</v>
      </c>
      <c r="C21" s="36">
        <v>1966.48</v>
      </c>
      <c r="D21" s="45">
        <v>0</v>
      </c>
      <c r="E21" s="37">
        <v>2213</v>
      </c>
      <c r="F21" s="45">
        <v>0</v>
      </c>
      <c r="G21" s="37">
        <v>0</v>
      </c>
      <c r="H21" s="37">
        <v>0</v>
      </c>
    </row>
    <row r="22" spans="1:8" ht="16" x14ac:dyDescent="0.2">
      <c r="A22" s="67" t="s">
        <v>45</v>
      </c>
      <c r="B22" s="68">
        <v>0</v>
      </c>
      <c r="C22" s="69">
        <v>2120.52</v>
      </c>
      <c r="D22" s="70">
        <v>0</v>
      </c>
      <c r="E22" s="71">
        <v>1711</v>
      </c>
      <c r="F22" s="70">
        <v>0</v>
      </c>
      <c r="G22" s="71">
        <v>0</v>
      </c>
      <c r="H22" s="71">
        <v>0</v>
      </c>
    </row>
    <row r="23" spans="1:8" ht="16" x14ac:dyDescent="0.2">
      <c r="A23" s="43" t="s">
        <v>43</v>
      </c>
      <c r="B23" s="44">
        <v>0</v>
      </c>
      <c r="C23" s="36">
        <v>2120.52</v>
      </c>
      <c r="D23" s="45">
        <v>0</v>
      </c>
      <c r="E23" s="37">
        <v>1711</v>
      </c>
      <c r="F23" s="45">
        <v>0</v>
      </c>
      <c r="G23" s="37">
        <v>0</v>
      </c>
      <c r="H23" s="37">
        <v>0</v>
      </c>
    </row>
    <row r="24" spans="1:8" ht="16" x14ac:dyDescent="0.2">
      <c r="A24" s="46" t="s">
        <v>20</v>
      </c>
      <c r="B24" s="47">
        <v>2128.7600000000002</v>
      </c>
      <c r="C24" s="32">
        <v>3895.2</v>
      </c>
      <c r="D24" s="33">
        <v>3000</v>
      </c>
      <c r="E24" s="33">
        <v>4500</v>
      </c>
      <c r="F24" s="33">
        <v>4000</v>
      </c>
      <c r="G24" s="33">
        <v>4000</v>
      </c>
      <c r="H24" s="33">
        <v>4000</v>
      </c>
    </row>
    <row r="25" spans="1:8" ht="16" x14ac:dyDescent="0.2">
      <c r="A25" s="43" t="s">
        <v>21</v>
      </c>
      <c r="B25" s="48">
        <v>2128.7600000000002</v>
      </c>
      <c r="C25" s="40">
        <v>3895.2</v>
      </c>
      <c r="D25" s="19">
        <v>3000</v>
      </c>
      <c r="E25" s="19">
        <v>4500</v>
      </c>
      <c r="F25" s="19">
        <v>4000</v>
      </c>
      <c r="G25" s="19">
        <v>4000</v>
      </c>
      <c r="H25" s="19">
        <v>4000</v>
      </c>
    </row>
    <row r="26" spans="1:8" ht="16" x14ac:dyDescent="0.2">
      <c r="A26" s="49" t="s">
        <v>22</v>
      </c>
      <c r="B26" s="31">
        <v>8185.73</v>
      </c>
      <c r="C26" s="32">
        <v>9143.36</v>
      </c>
      <c r="D26" s="33">
        <v>9000</v>
      </c>
      <c r="E26" s="33">
        <v>9500</v>
      </c>
      <c r="F26" s="33">
        <v>9500</v>
      </c>
      <c r="G26" s="33">
        <v>9500</v>
      </c>
      <c r="H26" s="33">
        <v>9500</v>
      </c>
    </row>
    <row r="27" spans="1:8" ht="16" x14ac:dyDescent="0.2">
      <c r="A27" s="43" t="s">
        <v>23</v>
      </c>
      <c r="B27" s="39">
        <v>8185.73</v>
      </c>
      <c r="C27" s="40">
        <v>9143.36</v>
      </c>
      <c r="D27" s="19">
        <v>9000</v>
      </c>
      <c r="E27" s="19">
        <v>9500</v>
      </c>
      <c r="F27" s="19">
        <v>9500</v>
      </c>
      <c r="G27" s="19">
        <v>9500</v>
      </c>
      <c r="H27" s="19">
        <v>9500</v>
      </c>
    </row>
    <row r="28" spans="1:8" ht="16" x14ac:dyDescent="0.2">
      <c r="A28" s="46" t="s">
        <v>24</v>
      </c>
      <c r="B28" s="31">
        <v>4772.1400000000003</v>
      </c>
      <c r="C28" s="32">
        <f>SUM(C29+C30)</f>
        <v>5024.92</v>
      </c>
      <c r="D28" s="33">
        <v>12850</v>
      </c>
      <c r="E28" s="33">
        <v>4500</v>
      </c>
      <c r="F28" s="33">
        <v>15000</v>
      </c>
      <c r="G28" s="33">
        <v>6000</v>
      </c>
      <c r="H28" s="33">
        <v>6000</v>
      </c>
    </row>
    <row r="29" spans="1:8" ht="16" x14ac:dyDescent="0.2">
      <c r="A29" s="43" t="s">
        <v>25</v>
      </c>
      <c r="B29" s="50">
        <v>218.63</v>
      </c>
      <c r="C29" s="51">
        <v>921.1</v>
      </c>
      <c r="D29" s="52">
        <v>9850</v>
      </c>
      <c r="E29" s="52">
        <v>1500</v>
      </c>
      <c r="F29" s="52">
        <v>10500</v>
      </c>
      <c r="G29" s="52">
        <v>1500</v>
      </c>
      <c r="H29" s="52">
        <v>1500</v>
      </c>
    </row>
    <row r="30" spans="1:8" ht="16" x14ac:dyDescent="0.2">
      <c r="A30" s="43" t="s">
        <v>26</v>
      </c>
      <c r="B30" s="39">
        <v>4553.51</v>
      </c>
      <c r="C30" s="40">
        <v>4103.82</v>
      </c>
      <c r="D30" s="19">
        <v>3000</v>
      </c>
      <c r="E30" s="19">
        <v>4500</v>
      </c>
      <c r="F30" s="19">
        <v>4500</v>
      </c>
      <c r="G30" s="19">
        <v>4500</v>
      </c>
      <c r="H30" s="19">
        <v>4500</v>
      </c>
    </row>
    <row r="31" spans="1:8" ht="16" x14ac:dyDescent="0.2">
      <c r="A31" s="49" t="s">
        <v>27</v>
      </c>
      <c r="B31" s="31">
        <v>642.22</v>
      </c>
      <c r="C31" s="32">
        <v>683.39</v>
      </c>
      <c r="D31" s="53">
        <v>500</v>
      </c>
      <c r="E31" s="33">
        <v>500</v>
      </c>
      <c r="F31" s="53">
        <v>500</v>
      </c>
      <c r="G31" s="33">
        <v>500</v>
      </c>
      <c r="H31" s="33">
        <v>500</v>
      </c>
    </row>
    <row r="32" spans="1:8" ht="16" x14ac:dyDescent="0.2">
      <c r="A32" s="54" t="s">
        <v>28</v>
      </c>
      <c r="B32" s="39">
        <v>428.11</v>
      </c>
      <c r="C32" s="40">
        <v>683.39</v>
      </c>
      <c r="D32" s="55">
        <v>500</v>
      </c>
      <c r="E32" s="19">
        <v>500</v>
      </c>
      <c r="F32" s="55">
        <v>500</v>
      </c>
      <c r="G32" s="19">
        <v>500</v>
      </c>
      <c r="H32" s="19">
        <v>500</v>
      </c>
    </row>
    <row r="33" spans="1:8" x14ac:dyDescent="0.2">
      <c r="A33" s="21" t="s">
        <v>29</v>
      </c>
      <c r="B33" s="56">
        <v>20476.689999999999</v>
      </c>
      <c r="C33" s="57">
        <v>15169.91</v>
      </c>
      <c r="D33" s="58">
        <v>0</v>
      </c>
      <c r="E33" s="57">
        <v>47500</v>
      </c>
      <c r="F33" s="58">
        <v>0</v>
      </c>
      <c r="G33" s="23">
        <v>0</v>
      </c>
      <c r="H33" s="23">
        <v>0</v>
      </c>
    </row>
    <row r="34" spans="1:8" x14ac:dyDescent="0.2">
      <c r="A34" s="21" t="s">
        <v>30</v>
      </c>
      <c r="B34" s="57">
        <v>0</v>
      </c>
      <c r="C34" s="57">
        <v>0</v>
      </c>
      <c r="D34" s="58">
        <v>0</v>
      </c>
      <c r="E34" s="57">
        <v>0</v>
      </c>
      <c r="F34" s="58">
        <v>0</v>
      </c>
      <c r="G34" s="23">
        <v>0</v>
      </c>
      <c r="H34" s="23">
        <v>0</v>
      </c>
    </row>
    <row r="35" spans="1:8" x14ac:dyDescent="0.2">
      <c r="A35" s="24" t="s">
        <v>31</v>
      </c>
      <c r="B35" s="59">
        <f>SUM(B13+B33)</f>
        <v>84783.400000000009</v>
      </c>
      <c r="C35" s="26">
        <f t="shared" ref="C35:H35" si="3">SUM(C13+C33+C34)</f>
        <v>92610.59</v>
      </c>
      <c r="D35" s="59">
        <f t="shared" si="3"/>
        <v>77500</v>
      </c>
      <c r="E35" s="59">
        <f t="shared" si="3"/>
        <v>122413</v>
      </c>
      <c r="F35" s="26">
        <f t="shared" si="3"/>
        <v>84200</v>
      </c>
      <c r="G35" s="26">
        <f>SUM(G13+G33+G34)</f>
        <v>75200</v>
      </c>
      <c r="H35" s="26">
        <f t="shared" si="3"/>
        <v>75200</v>
      </c>
    </row>
    <row r="36" spans="1:8" x14ac:dyDescent="0.2">
      <c r="A36" s="60" t="s">
        <v>32</v>
      </c>
      <c r="B36" s="61">
        <f t="shared" ref="B36:H36" si="4">SUM(B11-B35)</f>
        <v>15961.470000000001</v>
      </c>
      <c r="C36" s="62">
        <f t="shared" si="4"/>
        <v>18278.479999999996</v>
      </c>
      <c r="D36" s="61">
        <f t="shared" si="4"/>
        <v>0</v>
      </c>
      <c r="E36" s="61">
        <f t="shared" si="4"/>
        <v>35997</v>
      </c>
      <c r="F36" s="62">
        <f t="shared" si="4"/>
        <v>0</v>
      </c>
      <c r="G36" s="62">
        <f t="shared" si="4"/>
        <v>9000</v>
      </c>
      <c r="H36" s="62">
        <f t="shared" si="4"/>
        <v>9000</v>
      </c>
    </row>
    <row r="38" spans="1:8" ht="16" x14ac:dyDescent="0.2">
      <c r="A38" s="63" t="s">
        <v>33</v>
      </c>
      <c r="B38" s="64"/>
      <c r="C38" s="64"/>
      <c r="D38" s="65"/>
      <c r="E38" s="64"/>
    </row>
    <row r="39" spans="1:8" x14ac:dyDescent="0.2">
      <c r="A39" s="63"/>
      <c r="B39" s="64"/>
      <c r="C39" s="64"/>
      <c r="D39" s="65"/>
      <c r="E39" s="64"/>
    </row>
    <row r="40" spans="1:8" ht="16" x14ac:dyDescent="0.2">
      <c r="A40" s="63" t="s">
        <v>46</v>
      </c>
      <c r="B40" s="64"/>
      <c r="C40" s="64"/>
      <c r="D40" s="66" t="s">
        <v>34</v>
      </c>
      <c r="E40" s="64"/>
    </row>
    <row r="41" spans="1:8" x14ac:dyDescent="0.2">
      <c r="A41" s="63"/>
      <c r="B41" s="64"/>
      <c r="C41" s="64"/>
      <c r="D41" s="66" t="s">
        <v>35</v>
      </c>
      <c r="E41" s="64"/>
    </row>
    <row r="42" spans="1:8" ht="32" x14ac:dyDescent="0.2">
      <c r="A42" s="63" t="s">
        <v>47</v>
      </c>
    </row>
  </sheetData>
  <mergeCells count="4">
    <mergeCell ref="A1:E1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Microsoft Office User</cp:lastModifiedBy>
  <dcterms:created xsi:type="dcterms:W3CDTF">2021-10-22T07:58:36Z</dcterms:created>
  <dcterms:modified xsi:type="dcterms:W3CDTF">2021-11-16T19:55:01Z</dcterms:modified>
</cp:coreProperties>
</file>