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\Documents\Zasadnutie OZ\Rozpočet\"/>
    </mc:Choice>
  </mc:AlternateContent>
  <bookViews>
    <workbookView xWindow="0" yWindow="0" windowWidth="28800" windowHeight="1243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E21" i="1" l="1"/>
  <c r="E20" i="1" s="1"/>
  <c r="E34" i="1"/>
  <c r="E6" i="1"/>
  <c r="E10" i="1"/>
  <c r="C10" i="1" l="1"/>
  <c r="C6" i="1"/>
  <c r="B21" i="1"/>
  <c r="F34" i="1"/>
  <c r="H21" i="1"/>
  <c r="H20" i="1" s="1"/>
  <c r="H19" i="1" s="1"/>
  <c r="H41" i="1" s="1"/>
  <c r="G21" i="1"/>
  <c r="G20" i="1" s="1"/>
  <c r="H6" i="1"/>
  <c r="H5" i="1" s="1"/>
  <c r="H17" i="1" s="1"/>
  <c r="G6" i="1"/>
  <c r="G5" i="1" s="1"/>
  <c r="G17" i="1" s="1"/>
  <c r="C5" i="1" l="1"/>
  <c r="G19" i="1"/>
  <c r="G41" i="1" s="1"/>
  <c r="G42" i="1" s="1"/>
  <c r="H42" i="1"/>
  <c r="F6" i="1"/>
  <c r="F21" i="1" l="1"/>
  <c r="C21" i="1"/>
  <c r="C20" i="1" s="1"/>
  <c r="C34" i="1"/>
  <c r="C19" i="1" l="1"/>
  <c r="C41" i="1"/>
  <c r="B20" i="1"/>
  <c r="F20" i="1"/>
  <c r="E19" i="1"/>
  <c r="E41" i="1" s="1"/>
  <c r="D21" i="1"/>
  <c r="D20" i="1" s="1"/>
  <c r="D19" i="1" s="1"/>
  <c r="D41" i="1" s="1"/>
  <c r="F5" i="1"/>
  <c r="F17" i="1" s="1"/>
  <c r="E5" i="1"/>
  <c r="E17" i="1" s="1"/>
  <c r="D5" i="1"/>
  <c r="D17" i="1" s="1"/>
  <c r="C17" i="1"/>
  <c r="B5" i="1"/>
  <c r="B17" i="1" s="1"/>
  <c r="F19" i="1" l="1"/>
  <c r="F41" i="1" s="1"/>
  <c r="F42" i="1" s="1"/>
  <c r="B19" i="1"/>
  <c r="B41" i="1" s="1"/>
  <c r="B42" i="1" s="1"/>
  <c r="D42" i="1"/>
  <c r="C42" i="1"/>
  <c r="E42" i="1"/>
</calcChain>
</file>

<file path=xl/sharedStrings.xml><?xml version="1.0" encoding="utf-8"?>
<sst xmlns="http://schemas.openxmlformats.org/spreadsheetml/2006/main" count="48" uniqueCount="48">
  <si>
    <t>Skutočnosť</t>
  </si>
  <si>
    <t xml:space="preserve">Skutočnosť </t>
  </si>
  <si>
    <t xml:space="preserve">Rozpočet </t>
  </si>
  <si>
    <t>Odhad skutočnosti</t>
  </si>
  <si>
    <t>Bežné príjmy</t>
  </si>
  <si>
    <t>100 - daňové príjmy</t>
  </si>
  <si>
    <t>200 - nedaňové príjmy</t>
  </si>
  <si>
    <t>300 - bežné transfery</t>
  </si>
  <si>
    <t>Kapitálové príjmy</t>
  </si>
  <si>
    <t>Finančné príjmy</t>
  </si>
  <si>
    <t xml:space="preserve">Príjmy spolu </t>
  </si>
  <si>
    <t>Bežné výdavky</t>
  </si>
  <si>
    <t>01 - Všeobecné verejné služby</t>
  </si>
  <si>
    <t>0111 Výkonné a zákonn.orgány - OcÚ</t>
  </si>
  <si>
    <t>610 - mzdy</t>
  </si>
  <si>
    <t>620 - odvody</t>
  </si>
  <si>
    <t>630 - tovary a služby</t>
  </si>
  <si>
    <t>640 - bežné transfery</t>
  </si>
  <si>
    <t>0112 - Finančná kontrola</t>
  </si>
  <si>
    <t xml:space="preserve">04 - Ekonomická oblasť </t>
  </si>
  <si>
    <t>0451 - Cestná doprava</t>
  </si>
  <si>
    <t>05 - Ochrana životného prostredia</t>
  </si>
  <si>
    <t>0510 - Nakladanie s odpadmi</t>
  </si>
  <si>
    <t>06 - Bývanie a občianska vybavenosť</t>
  </si>
  <si>
    <t>0620 - Rozvoj obce</t>
  </si>
  <si>
    <t>0640 - Verejné osvetlenie</t>
  </si>
  <si>
    <t>08 - Rekreácia, kultúra, náboženstvo</t>
  </si>
  <si>
    <t>0820 - kultúra</t>
  </si>
  <si>
    <t>Kapitálové výdavky</t>
  </si>
  <si>
    <t>Finančné výdavky</t>
  </si>
  <si>
    <t xml:space="preserve">Výdavky spolu </t>
  </si>
  <si>
    <t>Hospodárenie obce</t>
  </si>
  <si>
    <t>Vypracovala : Janka Jesenská</t>
  </si>
  <si>
    <t>Iveta Balšianková</t>
  </si>
  <si>
    <t xml:space="preserve">   starostka obce</t>
  </si>
  <si>
    <t>0220 - Civilná obrana COVID-19</t>
  </si>
  <si>
    <t>0160 - Voľby - SODB</t>
  </si>
  <si>
    <t>02 - Obrana</t>
  </si>
  <si>
    <t>za rok 2021</t>
  </si>
  <si>
    <t>Návrh rozpočtu obce Dolný Kalník  na roky 2024-2026</t>
  </si>
  <si>
    <t>Návrh rozpočtu            2024</t>
  </si>
  <si>
    <t>Návrh rozpočtu 2025</t>
  </si>
  <si>
    <t>Návrh                    rozpočtu 2026</t>
  </si>
  <si>
    <t>na rok 2023</t>
  </si>
  <si>
    <t>k 31.12.2023</t>
  </si>
  <si>
    <t>za rok 2022</t>
  </si>
  <si>
    <t>V Dolnom Kalníku, dňa:  15.11.2023</t>
  </si>
  <si>
    <t>Vyvesené na úradnej  tabuli a web stránke dňa 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</si>
</sst>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21AF43"/>
      <name val="Calibri"/>
      <family val="2"/>
      <charset val="238"/>
    </font>
    <font>
      <b/>
      <sz val="11"/>
      <color rgb="FF21AF4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3" fillId="0" borderId="4" xfId="0" applyFont="1" applyBorder="1"/>
    <xf numFmtId="4" fontId="3" fillId="0" borderId="5" xfId="0" applyNumberFormat="1" applyFont="1" applyBorder="1"/>
    <xf numFmtId="4" fontId="3" fillId="0" borderId="4" xfId="0" applyNumberFormat="1" applyFont="1" applyBorder="1"/>
    <xf numFmtId="4" fontId="3" fillId="0" borderId="7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/>
    <xf numFmtId="4" fontId="0" fillId="0" borderId="4" xfId="0" applyNumberFormat="1" applyBorder="1"/>
    <xf numFmtId="4" fontId="0" fillId="0" borderId="7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3" fillId="0" borderId="7" xfId="0" applyFont="1" applyBorder="1"/>
    <xf numFmtId="4" fontId="3" fillId="0" borderId="8" xfId="0" applyNumberFormat="1" applyFont="1" applyBorder="1"/>
    <xf numFmtId="4" fontId="3" fillId="0" borderId="7" xfId="0" applyNumberFormat="1" applyFont="1" applyBorder="1"/>
    <xf numFmtId="0" fontId="1" fillId="2" borderId="7" xfId="0" applyFont="1" applyFill="1" applyBorder="1"/>
    <xf numFmtId="4" fontId="1" fillId="2" borderId="8" xfId="0" applyNumberFormat="1" applyFont="1" applyFill="1" applyBorder="1"/>
    <xf numFmtId="4" fontId="1" fillId="2" borderId="7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5" fillId="0" borderId="7" xfId="0" applyFont="1" applyBorder="1"/>
    <xf numFmtId="4" fontId="5" fillId="0" borderId="8" xfId="0" applyNumberFormat="1" applyFont="1" applyBorder="1"/>
    <xf numFmtId="4" fontId="5" fillId="0" borderId="7" xfId="0" applyNumberFormat="1" applyFont="1" applyBorder="1"/>
    <xf numFmtId="4" fontId="5" fillId="0" borderId="7" xfId="0" applyNumberFormat="1" applyFont="1" applyBorder="1" applyAlignment="1">
      <alignment horizontal="right"/>
    </xf>
    <xf numFmtId="0" fontId="4" fillId="0" borderId="7" xfId="0" applyFont="1" applyBorder="1"/>
    <xf numFmtId="4" fontId="1" fillId="0" borderId="8" xfId="0" applyNumberFormat="1" applyFont="1" applyBorder="1"/>
    <xf numFmtId="4" fontId="1" fillId="0" borderId="7" xfId="0" applyNumberFormat="1" applyFont="1" applyBorder="1"/>
    <xf numFmtId="4" fontId="1" fillId="0" borderId="7" xfId="0" applyNumberFormat="1" applyFont="1" applyBorder="1" applyAlignment="1">
      <alignment horizontal="right"/>
    </xf>
    <xf numFmtId="0" fontId="0" fillId="0" borderId="7" xfId="0" applyFont="1" applyBorder="1" applyAlignment="1"/>
    <xf numFmtId="4" fontId="0" fillId="0" borderId="8" xfId="0" applyNumberFormat="1" applyBorder="1"/>
    <xf numFmtId="4" fontId="0" fillId="0" borderId="7" xfId="0" applyNumberFormat="1" applyBorder="1"/>
    <xf numFmtId="0" fontId="0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7" fillId="0" borderId="7" xfId="1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8" fillId="0" borderId="7" xfId="1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8" fillId="0" borderId="7" xfId="1" applyFont="1" applyFill="1" applyBorder="1" applyAlignment="1">
      <alignment vertical="center" wrapText="1"/>
    </xf>
    <xf numFmtId="4" fontId="9" fillId="0" borderId="8" xfId="0" applyNumberFormat="1" applyFont="1" applyBorder="1"/>
    <xf numFmtId="4" fontId="9" fillId="0" borderId="7" xfId="0" applyNumberFormat="1" applyFont="1" applyBorder="1"/>
    <xf numFmtId="4" fontId="9" fillId="0" borderId="7" xfId="0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0" fontId="7" fillId="0" borderId="7" xfId="1" applyFont="1" applyFill="1" applyBorder="1" applyAlignment="1">
      <alignment vertical="center" wrapText="1"/>
    </xf>
    <xf numFmtId="2" fontId="0" fillId="0" borderId="7" xfId="0" applyNumberFormat="1" applyBorder="1" applyAlignment="1">
      <alignment horizontal="right"/>
    </xf>
    <xf numFmtId="4" fontId="3" fillId="3" borderId="8" xfId="0" applyNumberFormat="1" applyFont="1" applyFill="1" applyBorder="1"/>
    <xf numFmtId="4" fontId="3" fillId="3" borderId="7" xfId="0" applyNumberFormat="1" applyFont="1" applyFill="1" applyBorder="1"/>
    <xf numFmtId="2" fontId="3" fillId="0" borderId="7" xfId="0" applyNumberFormat="1" applyFont="1" applyBorder="1"/>
    <xf numFmtId="4" fontId="1" fillId="2" borderId="7" xfId="0" applyNumberFormat="1" applyFont="1" applyFill="1" applyBorder="1"/>
    <xf numFmtId="0" fontId="1" fillId="4" borderId="7" xfId="0" applyFont="1" applyFill="1" applyBorder="1"/>
    <xf numFmtId="4" fontId="1" fillId="4" borderId="7" xfId="0" applyNumberFormat="1" applyFont="1" applyFill="1" applyBorder="1"/>
    <xf numFmtId="4" fontId="1" fillId="4" borderId="7" xfId="0" applyNumberFormat="1" applyFont="1" applyFill="1" applyBorder="1" applyAlignment="1">
      <alignment horizontal="right"/>
    </xf>
    <xf numFmtId="0" fontId="6" fillId="0" borderId="0" xfId="1" applyFont="1" applyAlignment="1">
      <alignment vertical="center" wrapText="1"/>
    </xf>
    <xf numFmtId="0" fontId="6" fillId="0" borderId="0" xfId="1" applyFont="1"/>
    <xf numFmtId="0" fontId="6" fillId="0" borderId="0" xfId="1"/>
    <xf numFmtId="0" fontId="6" fillId="0" borderId="0" xfId="1" applyFont="1" applyAlignment="1">
      <alignment horizontal="center"/>
    </xf>
    <xf numFmtId="0" fontId="10" fillId="0" borderId="7" xfId="1" applyFont="1" applyBorder="1" applyAlignment="1">
      <alignment vertical="center" wrapText="1"/>
    </xf>
    <xf numFmtId="4" fontId="11" fillId="0" borderId="8" xfId="0" applyNumberFormat="1" applyFont="1" applyBorder="1" applyAlignment="1">
      <alignment horizontal="right"/>
    </xf>
    <xf numFmtId="4" fontId="11" fillId="0" borderId="7" xfId="0" applyNumberFormat="1" applyFont="1" applyBorder="1"/>
    <xf numFmtId="2" fontId="11" fillId="0" borderId="7" xfId="0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4" fontId="9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wrapText="1" shrinkToFit="1"/>
    </xf>
    <xf numFmtId="0" fontId="0" fillId="2" borderId="4" xfId="0" applyFill="1" applyBorder="1" applyAlignment="1">
      <alignment horizontal="center" wrapText="1" shrinkToFit="1"/>
    </xf>
  </cellXfs>
  <cellStyles count="2">
    <cellStyle name="Normálne" xfId="0" builtinId="0"/>
    <cellStyle name="normálne_rozpočet 2014" xfId="1"/>
  </cellStyles>
  <dxfs count="0"/>
  <tableStyles count="0" defaultTableStyle="TableStyleMedium2" defaultPivotStyle="PivotStyleLight16"/>
  <colors>
    <mruColors>
      <color rgb="FF21AF43"/>
      <color rgb="FF07C9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7" workbookViewId="0">
      <selection activeCell="B51" sqref="B50:B51"/>
    </sheetView>
  </sheetViews>
  <sheetFormatPr defaultRowHeight="15" outlineLevelRow="1" x14ac:dyDescent="0.25"/>
  <cols>
    <col min="1" max="1" width="34.140625" bestFit="1" customWidth="1"/>
    <col min="2" max="2" width="11.85546875" customWidth="1"/>
    <col min="3" max="3" width="10.85546875" customWidth="1"/>
    <col min="4" max="4" width="11.7109375" customWidth="1"/>
    <col min="5" max="5" width="12.42578125" customWidth="1"/>
    <col min="6" max="6" width="12.28515625" customWidth="1"/>
    <col min="7" max="8" width="11.42578125" customWidth="1"/>
    <col min="10" max="10" width="10" bestFit="1" customWidth="1"/>
  </cols>
  <sheetData>
    <row r="1" spans="1:8" ht="18.75" x14ac:dyDescent="0.3">
      <c r="A1" s="76" t="s">
        <v>39</v>
      </c>
      <c r="B1" s="76"/>
      <c r="C1" s="76"/>
      <c r="D1" s="76"/>
      <c r="E1" s="76"/>
    </row>
    <row r="2" spans="1:8" x14ac:dyDescent="0.25">
      <c r="E2" s="1"/>
    </row>
    <row r="3" spans="1:8" ht="30" x14ac:dyDescent="0.25">
      <c r="A3" s="2"/>
      <c r="B3" s="3" t="s">
        <v>0</v>
      </c>
      <c r="C3" s="4" t="s">
        <v>1</v>
      </c>
      <c r="D3" s="5" t="s">
        <v>2</v>
      </c>
      <c r="E3" s="6" t="s">
        <v>3</v>
      </c>
      <c r="F3" s="77" t="s">
        <v>40</v>
      </c>
      <c r="G3" s="77" t="s">
        <v>41</v>
      </c>
      <c r="H3" s="77" t="s">
        <v>42</v>
      </c>
    </row>
    <row r="4" spans="1:8" x14ac:dyDescent="0.25">
      <c r="A4" s="7"/>
      <c r="B4" s="8" t="s">
        <v>38</v>
      </c>
      <c r="C4" s="9" t="s">
        <v>45</v>
      </c>
      <c r="D4" s="10" t="s">
        <v>43</v>
      </c>
      <c r="E4" s="11" t="s">
        <v>44</v>
      </c>
      <c r="F4" s="78"/>
      <c r="G4" s="78"/>
      <c r="H4" s="78"/>
    </row>
    <row r="5" spans="1:8" x14ac:dyDescent="0.25">
      <c r="A5" s="12" t="s">
        <v>4</v>
      </c>
      <c r="B5" s="13">
        <f t="shared" ref="B5:H5" si="0">SUM(B6+B10+B14)</f>
        <v>115477.33</v>
      </c>
      <c r="C5" s="14">
        <f>SUM(C6+C10+C14)</f>
        <v>107278.68999999999</v>
      </c>
      <c r="D5" s="15">
        <f t="shared" si="0"/>
        <v>112400</v>
      </c>
      <c r="E5" s="16">
        <f t="shared" si="0"/>
        <v>125900</v>
      </c>
      <c r="F5" s="15">
        <f t="shared" si="0"/>
        <v>118400</v>
      </c>
      <c r="G5" s="15">
        <f t="shared" si="0"/>
        <v>118400</v>
      </c>
      <c r="H5" s="15">
        <f t="shared" si="0"/>
        <v>118400</v>
      </c>
    </row>
    <row r="6" spans="1:8" x14ac:dyDescent="0.25">
      <c r="A6" s="7" t="s">
        <v>5</v>
      </c>
      <c r="B6" s="17">
        <v>110045.97</v>
      </c>
      <c r="C6" s="18">
        <f>SUM(C7+C8+C9)</f>
        <v>99539.959999999992</v>
      </c>
      <c r="D6" s="19">
        <v>109400</v>
      </c>
      <c r="E6" s="20">
        <f>SUM(E7+E8+E9)</f>
        <v>121100</v>
      </c>
      <c r="F6" s="19">
        <f>SUM(F7+F8+F9+F1)</f>
        <v>115400</v>
      </c>
      <c r="G6" s="19">
        <f>SUM(G7+G8+G9+G1)</f>
        <v>115400</v>
      </c>
      <c r="H6" s="19">
        <f>SUM(H7+H8+H9+H1)</f>
        <v>115400</v>
      </c>
    </row>
    <row r="7" spans="1:8" hidden="1" outlineLevel="1" x14ac:dyDescent="0.25">
      <c r="A7" s="72">
        <v>110</v>
      </c>
      <c r="B7" s="17">
        <v>72685.570000000007</v>
      </c>
      <c r="C7" s="18">
        <v>81657.25</v>
      </c>
      <c r="D7" s="19">
        <v>85000</v>
      </c>
      <c r="E7" s="20">
        <v>96700</v>
      </c>
      <c r="F7" s="19">
        <v>91000</v>
      </c>
      <c r="G7" s="19">
        <v>91000</v>
      </c>
      <c r="H7" s="19">
        <v>91000</v>
      </c>
    </row>
    <row r="8" spans="1:8" hidden="1" outlineLevel="1" x14ac:dyDescent="0.25">
      <c r="A8" s="72">
        <v>120</v>
      </c>
      <c r="B8" s="17">
        <v>6229.18</v>
      </c>
      <c r="C8" s="18">
        <v>6538.43</v>
      </c>
      <c r="D8" s="19">
        <v>12000</v>
      </c>
      <c r="E8" s="20">
        <v>12000</v>
      </c>
      <c r="F8" s="19">
        <v>12000</v>
      </c>
      <c r="G8" s="19">
        <v>12000</v>
      </c>
      <c r="H8" s="19">
        <v>12000</v>
      </c>
    </row>
    <row r="9" spans="1:8" hidden="1" outlineLevel="1" x14ac:dyDescent="0.25">
      <c r="A9" s="72">
        <v>130</v>
      </c>
      <c r="B9" s="17">
        <v>31131.22</v>
      </c>
      <c r="C9" s="18">
        <v>11344.28</v>
      </c>
      <c r="D9" s="19">
        <v>12400</v>
      </c>
      <c r="E9" s="20">
        <v>12400</v>
      </c>
      <c r="F9" s="19">
        <v>12400</v>
      </c>
      <c r="G9" s="19">
        <v>12400</v>
      </c>
      <c r="H9" s="19">
        <v>12400</v>
      </c>
    </row>
    <row r="10" spans="1:8" collapsed="1" x14ac:dyDescent="0.25">
      <c r="A10" s="7" t="s">
        <v>6</v>
      </c>
      <c r="B10" s="17">
        <v>2561.35</v>
      </c>
      <c r="C10" s="18">
        <f>SUM(C11+C12+C13)</f>
        <v>2192.04</v>
      </c>
      <c r="D10" s="19">
        <v>2500</v>
      </c>
      <c r="E10" s="20">
        <f>SUM(E11+E12+E13)</f>
        <v>2500</v>
      </c>
      <c r="F10" s="19">
        <v>2500</v>
      </c>
      <c r="G10" s="19">
        <v>2500</v>
      </c>
      <c r="H10" s="19">
        <v>2500</v>
      </c>
    </row>
    <row r="11" spans="1:8" hidden="1" outlineLevel="1" x14ac:dyDescent="0.25">
      <c r="A11" s="72">
        <v>210</v>
      </c>
      <c r="B11" s="17">
        <v>0</v>
      </c>
      <c r="C11" s="18">
        <v>0</v>
      </c>
      <c r="D11" s="19">
        <v>0</v>
      </c>
      <c r="E11" s="20">
        <v>0</v>
      </c>
      <c r="F11" s="19">
        <v>0</v>
      </c>
      <c r="G11" s="19">
        <v>0</v>
      </c>
      <c r="H11" s="19">
        <v>0</v>
      </c>
    </row>
    <row r="12" spans="1:8" hidden="1" outlineLevel="1" x14ac:dyDescent="0.25">
      <c r="A12" s="72">
        <v>220</v>
      </c>
      <c r="B12" s="17">
        <v>2497.0500000000002</v>
      </c>
      <c r="C12" s="18">
        <v>1874</v>
      </c>
      <c r="D12" s="19">
        <v>2500</v>
      </c>
      <c r="E12" s="20">
        <v>800</v>
      </c>
      <c r="F12" s="19">
        <v>2500</v>
      </c>
      <c r="G12" s="19">
        <v>2500</v>
      </c>
      <c r="H12" s="19">
        <v>2500</v>
      </c>
    </row>
    <row r="13" spans="1:8" hidden="1" outlineLevel="1" x14ac:dyDescent="0.25">
      <c r="A13" s="72">
        <v>290</v>
      </c>
      <c r="B13" s="17">
        <v>64.3</v>
      </c>
      <c r="C13" s="18">
        <v>318.04000000000002</v>
      </c>
      <c r="D13" s="19">
        <v>0</v>
      </c>
      <c r="E13" s="20">
        <v>1700</v>
      </c>
      <c r="F13" s="19">
        <v>0</v>
      </c>
      <c r="G13" s="19">
        <v>0</v>
      </c>
      <c r="H13" s="19">
        <v>0</v>
      </c>
    </row>
    <row r="14" spans="1:8" collapsed="1" x14ac:dyDescent="0.25">
      <c r="A14" s="7" t="s">
        <v>7</v>
      </c>
      <c r="B14" s="17">
        <v>2870.01</v>
      </c>
      <c r="C14" s="20">
        <v>5546.69</v>
      </c>
      <c r="D14" s="19">
        <v>500</v>
      </c>
      <c r="E14" s="20">
        <v>2300</v>
      </c>
      <c r="F14" s="19">
        <v>500</v>
      </c>
      <c r="G14" s="19">
        <v>500</v>
      </c>
      <c r="H14" s="19">
        <v>500</v>
      </c>
    </row>
    <row r="15" spans="1:8" x14ac:dyDescent="0.25">
      <c r="A15" s="21" t="s">
        <v>8</v>
      </c>
      <c r="B15" s="22">
        <v>0</v>
      </c>
      <c r="C15" s="23">
        <v>92525.49</v>
      </c>
      <c r="D15" s="15">
        <v>0</v>
      </c>
      <c r="E15" s="15">
        <v>2100</v>
      </c>
      <c r="F15" s="15">
        <v>0</v>
      </c>
      <c r="G15" s="15">
        <v>0</v>
      </c>
      <c r="H15" s="15">
        <v>0</v>
      </c>
    </row>
    <row r="16" spans="1:8" x14ac:dyDescent="0.25">
      <c r="A16" s="21" t="s">
        <v>9</v>
      </c>
      <c r="B16" s="22">
        <v>49429</v>
      </c>
      <c r="C16" s="23">
        <v>0</v>
      </c>
      <c r="D16" s="15">
        <v>0</v>
      </c>
      <c r="E16" s="15">
        <v>5160</v>
      </c>
      <c r="F16" s="15">
        <v>0</v>
      </c>
      <c r="G16" s="15">
        <v>0</v>
      </c>
      <c r="H16" s="15">
        <v>0</v>
      </c>
    </row>
    <row r="17" spans="1:10" x14ac:dyDescent="0.25">
      <c r="A17" s="24" t="s">
        <v>10</v>
      </c>
      <c r="B17" s="25">
        <f t="shared" ref="B17:F17" si="1">SUM(B5+B15+B16)</f>
        <v>164906.33000000002</v>
      </c>
      <c r="C17" s="25">
        <f t="shared" si="1"/>
        <v>199804.18</v>
      </c>
      <c r="D17" s="26">
        <f t="shared" si="1"/>
        <v>112400</v>
      </c>
      <c r="E17" s="26">
        <f t="shared" si="1"/>
        <v>133160</v>
      </c>
      <c r="F17" s="27">
        <f t="shared" si="1"/>
        <v>118400</v>
      </c>
      <c r="G17" s="27">
        <f>SUM(G5+G15+G16)</f>
        <v>118400</v>
      </c>
      <c r="H17" s="27">
        <f>SUM(H5+H15+H16)</f>
        <v>118400</v>
      </c>
    </row>
    <row r="18" spans="1:10" x14ac:dyDescent="0.25">
      <c r="A18" s="28"/>
      <c r="B18" s="29"/>
      <c r="C18" s="29"/>
      <c r="D18" s="29"/>
      <c r="E18" s="29"/>
    </row>
    <row r="19" spans="1:10" x14ac:dyDescent="0.25">
      <c r="A19" s="21" t="s">
        <v>11</v>
      </c>
      <c r="B19" s="22">
        <f>SUM(B20+B28+B30+B32+B34+B37)</f>
        <v>81144.200000000012</v>
      </c>
      <c r="C19" s="23">
        <f>SUM(C20+C28+C30+C32+C34+C37)</f>
        <v>99759.79</v>
      </c>
      <c r="D19" s="23">
        <f>SUM(D20+D30+D32+D34+D37)</f>
        <v>112400</v>
      </c>
      <c r="E19" s="15">
        <f>SUM(E20+E30+E32+E34+E37)</f>
        <v>109640</v>
      </c>
      <c r="F19" s="23">
        <f>SUM(F20+F28+F30+F32+F34+F37)</f>
        <v>112400</v>
      </c>
      <c r="G19" s="23">
        <f>SUM(G20+G28+G30+G32+G34+G37)</f>
        <v>94750</v>
      </c>
      <c r="H19" s="23">
        <f>SUM(H20+H28+H30+H32+H34+H37)</f>
        <v>94750</v>
      </c>
    </row>
    <row r="20" spans="1:10" x14ac:dyDescent="0.25">
      <c r="A20" s="30" t="s">
        <v>12</v>
      </c>
      <c r="B20" s="31">
        <f>SUM(B21+B26+B27)</f>
        <v>57816.56</v>
      </c>
      <c r="C20" s="32">
        <f>SUM(C21+C26+C27)</f>
        <v>60963.000000000007</v>
      </c>
      <c r="D20" s="32">
        <f t="shared" ref="D20:F20" si="2">SUM(D21+D26+D27)</f>
        <v>61250</v>
      </c>
      <c r="E20" s="33">
        <f>SUM(E21+E26+E27)</f>
        <v>69440</v>
      </c>
      <c r="F20" s="32">
        <f t="shared" si="2"/>
        <v>65250</v>
      </c>
      <c r="G20" s="32">
        <f t="shared" ref="G20:H20" si="3">SUM(G21+G26+G27)</f>
        <v>65250</v>
      </c>
      <c r="H20" s="32">
        <f t="shared" si="3"/>
        <v>65250</v>
      </c>
      <c r="J20" s="75"/>
    </row>
    <row r="21" spans="1:10" x14ac:dyDescent="0.25">
      <c r="A21" s="34" t="s">
        <v>13</v>
      </c>
      <c r="B21" s="35">
        <f>SUM(B22+B23+B24+B25)</f>
        <v>55276.399999999994</v>
      </c>
      <c r="C21" s="36">
        <f t="shared" ref="C21:H21" si="4">SUM(C22+C23+C24+C25)</f>
        <v>58816.520000000004</v>
      </c>
      <c r="D21" s="37">
        <f t="shared" si="4"/>
        <v>61000</v>
      </c>
      <c r="E21" s="37">
        <f>SUM(E22+E23+E24+E25)</f>
        <v>66000</v>
      </c>
      <c r="F21" s="37">
        <f t="shared" si="4"/>
        <v>65000</v>
      </c>
      <c r="G21" s="37">
        <f t="shared" si="4"/>
        <v>65000</v>
      </c>
      <c r="H21" s="37">
        <f t="shared" si="4"/>
        <v>65000</v>
      </c>
    </row>
    <row r="22" spans="1:10" hidden="1" outlineLevel="1" x14ac:dyDescent="0.25">
      <c r="A22" s="38" t="s">
        <v>14</v>
      </c>
      <c r="B22" s="39">
        <v>23644.68</v>
      </c>
      <c r="C22" s="40">
        <v>24841.34</v>
      </c>
      <c r="D22" s="19">
        <v>29000</v>
      </c>
      <c r="E22" s="19">
        <v>29000</v>
      </c>
      <c r="F22" s="19">
        <v>31000</v>
      </c>
      <c r="G22" s="19">
        <v>31000</v>
      </c>
      <c r="H22" s="19">
        <v>31000</v>
      </c>
    </row>
    <row r="23" spans="1:10" hidden="1" outlineLevel="1" x14ac:dyDescent="0.25">
      <c r="A23" s="41" t="s">
        <v>15</v>
      </c>
      <c r="B23" s="39">
        <v>9168.16</v>
      </c>
      <c r="C23" s="40">
        <v>9731.27</v>
      </c>
      <c r="D23" s="19">
        <v>11000</v>
      </c>
      <c r="E23" s="19">
        <v>11000</v>
      </c>
      <c r="F23" s="19">
        <v>13000</v>
      </c>
      <c r="G23" s="19">
        <v>13000</v>
      </c>
      <c r="H23" s="19">
        <v>13000</v>
      </c>
    </row>
    <row r="24" spans="1:10" hidden="1" outlineLevel="1" x14ac:dyDescent="0.25">
      <c r="A24" s="41" t="s">
        <v>16</v>
      </c>
      <c r="B24" s="39">
        <v>16499.68</v>
      </c>
      <c r="C24" s="40">
        <v>20395.240000000002</v>
      </c>
      <c r="D24" s="19">
        <v>16000</v>
      </c>
      <c r="E24" s="19">
        <v>21000</v>
      </c>
      <c r="F24" s="19">
        <v>16000</v>
      </c>
      <c r="G24" s="19">
        <v>16000</v>
      </c>
      <c r="H24" s="19">
        <v>16000</v>
      </c>
    </row>
    <row r="25" spans="1:10" hidden="1" outlineLevel="1" x14ac:dyDescent="0.25">
      <c r="A25" s="41" t="s">
        <v>17</v>
      </c>
      <c r="B25" s="39">
        <v>5963.88</v>
      </c>
      <c r="C25" s="40">
        <v>3848.67</v>
      </c>
      <c r="D25" s="19">
        <v>5000</v>
      </c>
      <c r="E25" s="19">
        <v>5000</v>
      </c>
      <c r="F25" s="19">
        <v>5000</v>
      </c>
      <c r="G25" s="19">
        <v>5000</v>
      </c>
      <c r="H25" s="19">
        <v>5000</v>
      </c>
    </row>
    <row r="26" spans="1:10" collapsed="1" x14ac:dyDescent="0.25">
      <c r="A26" s="42" t="s">
        <v>18</v>
      </c>
      <c r="B26" s="35">
        <v>210.75</v>
      </c>
      <c r="C26" s="36">
        <v>248.69</v>
      </c>
      <c r="D26" s="37">
        <v>250</v>
      </c>
      <c r="E26" s="37">
        <v>250</v>
      </c>
      <c r="F26" s="37">
        <v>250</v>
      </c>
      <c r="G26" s="37">
        <v>250</v>
      </c>
      <c r="H26" s="37">
        <v>250</v>
      </c>
    </row>
    <row r="27" spans="1:10" x14ac:dyDescent="0.25">
      <c r="A27" s="43" t="s">
        <v>36</v>
      </c>
      <c r="B27" s="44">
        <v>2329.41</v>
      </c>
      <c r="C27" s="36">
        <v>1897.79</v>
      </c>
      <c r="D27" s="45">
        <v>0</v>
      </c>
      <c r="E27" s="37">
        <v>3190</v>
      </c>
      <c r="F27" s="45">
        <v>0</v>
      </c>
      <c r="G27" s="45">
        <v>0</v>
      </c>
      <c r="H27" s="45">
        <v>0</v>
      </c>
    </row>
    <row r="28" spans="1:10" x14ac:dyDescent="0.25">
      <c r="A28" s="67" t="s">
        <v>37</v>
      </c>
      <c r="B28" s="68">
        <v>1710.5</v>
      </c>
      <c r="C28" s="69">
        <v>0</v>
      </c>
      <c r="D28" s="70">
        <v>0</v>
      </c>
      <c r="E28" s="71">
        <v>0</v>
      </c>
      <c r="F28" s="70">
        <v>0</v>
      </c>
      <c r="G28" s="70">
        <v>0</v>
      </c>
      <c r="H28" s="70">
        <v>0</v>
      </c>
    </row>
    <row r="29" spans="1:10" x14ac:dyDescent="0.25">
      <c r="A29" s="43" t="s">
        <v>35</v>
      </c>
      <c r="B29" s="44">
        <v>1710.5</v>
      </c>
      <c r="C29" s="36">
        <v>0</v>
      </c>
      <c r="D29" s="45">
        <v>0</v>
      </c>
      <c r="E29" s="37">
        <v>0</v>
      </c>
      <c r="F29" s="45">
        <v>0</v>
      </c>
      <c r="G29" s="45">
        <v>0</v>
      </c>
      <c r="H29" s="45">
        <v>0</v>
      </c>
    </row>
    <row r="30" spans="1:10" x14ac:dyDescent="0.25">
      <c r="A30" s="46" t="s">
        <v>19</v>
      </c>
      <c r="B30" s="47">
        <v>4605.0200000000004</v>
      </c>
      <c r="C30" s="32">
        <v>7190.02</v>
      </c>
      <c r="D30" s="33">
        <v>5000</v>
      </c>
      <c r="E30" s="33">
        <v>8000</v>
      </c>
      <c r="F30" s="33">
        <v>10000</v>
      </c>
      <c r="G30" s="33">
        <v>5000</v>
      </c>
      <c r="H30" s="33">
        <v>5000</v>
      </c>
    </row>
    <row r="31" spans="1:10" x14ac:dyDescent="0.25">
      <c r="A31" s="43" t="s">
        <v>20</v>
      </c>
      <c r="B31" s="48">
        <v>4605.0200000000004</v>
      </c>
      <c r="C31" s="40">
        <v>7190.02</v>
      </c>
      <c r="D31" s="19">
        <v>5000</v>
      </c>
      <c r="E31" s="19">
        <v>8000</v>
      </c>
      <c r="F31" s="19">
        <v>10000</v>
      </c>
      <c r="G31" s="19">
        <v>5000</v>
      </c>
      <c r="H31" s="19">
        <v>5000</v>
      </c>
    </row>
    <row r="32" spans="1:10" x14ac:dyDescent="0.25">
      <c r="A32" s="49" t="s">
        <v>21</v>
      </c>
      <c r="B32" s="31">
        <v>9004.44</v>
      </c>
      <c r="C32" s="32">
        <v>10673.34</v>
      </c>
      <c r="D32" s="33">
        <v>12000</v>
      </c>
      <c r="E32" s="33">
        <v>13000</v>
      </c>
      <c r="F32" s="33">
        <v>12000</v>
      </c>
      <c r="G32" s="33">
        <v>12000</v>
      </c>
      <c r="H32" s="33">
        <v>12000</v>
      </c>
    </row>
    <row r="33" spans="1:11" x14ac:dyDescent="0.25">
      <c r="A33" s="43" t="s">
        <v>22</v>
      </c>
      <c r="B33" s="39">
        <v>9004.44</v>
      </c>
      <c r="C33" s="40">
        <v>10673.34</v>
      </c>
      <c r="D33" s="19">
        <v>12000</v>
      </c>
      <c r="E33" s="19">
        <v>13000</v>
      </c>
      <c r="F33" s="19">
        <v>12000</v>
      </c>
      <c r="G33" s="19">
        <v>12000</v>
      </c>
      <c r="H33" s="19">
        <v>12000</v>
      </c>
    </row>
    <row r="34" spans="1:11" x14ac:dyDescent="0.25">
      <c r="A34" s="46" t="s">
        <v>23</v>
      </c>
      <c r="B34" s="31">
        <v>7081.77</v>
      </c>
      <c r="C34" s="32">
        <f>SUM(C35+C36)</f>
        <v>19412.79</v>
      </c>
      <c r="D34" s="33">
        <v>33150</v>
      </c>
      <c r="E34" s="33">
        <f>SUM(E35+E36)</f>
        <v>17200</v>
      </c>
      <c r="F34" s="33">
        <f>SUM(F35+F36)</f>
        <v>22650</v>
      </c>
      <c r="G34" s="33">
        <v>10000</v>
      </c>
      <c r="H34" s="33">
        <v>10000</v>
      </c>
    </row>
    <row r="35" spans="1:11" x14ac:dyDescent="0.25">
      <c r="A35" s="43" t="s">
        <v>24</v>
      </c>
      <c r="B35" s="50">
        <v>322.47000000000003</v>
      </c>
      <c r="C35" s="51">
        <v>6623.75</v>
      </c>
      <c r="D35" s="52">
        <v>23150</v>
      </c>
      <c r="E35" s="52">
        <v>1200</v>
      </c>
      <c r="F35" s="52">
        <v>12650</v>
      </c>
      <c r="G35" s="52">
        <v>0</v>
      </c>
      <c r="H35" s="52">
        <v>0</v>
      </c>
      <c r="K35" s="73"/>
    </row>
    <row r="36" spans="1:11" x14ac:dyDescent="0.25">
      <c r="A36" s="43" t="s">
        <v>25</v>
      </c>
      <c r="B36" s="39">
        <v>6759.3</v>
      </c>
      <c r="C36" s="40">
        <v>12789.04</v>
      </c>
      <c r="D36" s="19">
        <v>10000</v>
      </c>
      <c r="E36" s="19">
        <v>16000</v>
      </c>
      <c r="F36" s="19">
        <v>10000</v>
      </c>
      <c r="G36" s="19">
        <v>10000</v>
      </c>
      <c r="H36" s="19">
        <v>10000</v>
      </c>
      <c r="K36" s="74"/>
    </row>
    <row r="37" spans="1:11" x14ac:dyDescent="0.25">
      <c r="A37" s="49" t="s">
        <v>26</v>
      </c>
      <c r="B37" s="31">
        <v>925.91</v>
      </c>
      <c r="C37" s="32">
        <v>1520.64</v>
      </c>
      <c r="D37" s="53">
        <v>1000</v>
      </c>
      <c r="E37" s="33">
        <v>2000</v>
      </c>
      <c r="F37" s="53">
        <v>2500</v>
      </c>
      <c r="G37" s="53">
        <v>2500</v>
      </c>
      <c r="H37" s="53">
        <v>2500</v>
      </c>
    </row>
    <row r="38" spans="1:11" x14ac:dyDescent="0.25">
      <c r="A38" s="54" t="s">
        <v>27</v>
      </c>
      <c r="B38" s="39">
        <v>925.91</v>
      </c>
      <c r="C38" s="40">
        <v>1520.64</v>
      </c>
      <c r="D38" s="55">
        <v>1000</v>
      </c>
      <c r="E38" s="19">
        <v>2000</v>
      </c>
      <c r="F38" s="55">
        <v>2500</v>
      </c>
      <c r="G38" s="55">
        <v>2500</v>
      </c>
      <c r="H38" s="55">
        <v>2500</v>
      </c>
    </row>
    <row r="39" spans="1:11" x14ac:dyDescent="0.25">
      <c r="A39" s="21" t="s">
        <v>28</v>
      </c>
      <c r="B39" s="56">
        <v>53489.599999999999</v>
      </c>
      <c r="C39" s="57">
        <v>60953.120000000003</v>
      </c>
      <c r="D39" s="58">
        <v>0</v>
      </c>
      <c r="E39" s="57">
        <v>4490</v>
      </c>
      <c r="F39" s="58">
        <v>0</v>
      </c>
      <c r="G39" s="58">
        <v>0</v>
      </c>
      <c r="H39" s="58">
        <v>0</v>
      </c>
    </row>
    <row r="40" spans="1:11" x14ac:dyDescent="0.25">
      <c r="A40" s="21" t="s">
        <v>29</v>
      </c>
      <c r="B40" s="57">
        <v>0</v>
      </c>
      <c r="C40" s="57">
        <v>0</v>
      </c>
      <c r="D40" s="58">
        <v>0</v>
      </c>
      <c r="E40" s="57">
        <v>0</v>
      </c>
      <c r="F40" s="58">
        <v>0</v>
      </c>
      <c r="G40" s="58">
        <v>0</v>
      </c>
      <c r="H40" s="58">
        <v>0</v>
      </c>
    </row>
    <row r="41" spans="1:11" x14ac:dyDescent="0.25">
      <c r="A41" s="24" t="s">
        <v>30</v>
      </c>
      <c r="B41" s="59">
        <f>SUM(B19+B39)</f>
        <v>134633.80000000002</v>
      </c>
      <c r="C41" s="26">
        <f t="shared" ref="C41:F41" si="5">SUM(C19+C39+C40)</f>
        <v>160712.91</v>
      </c>
      <c r="D41" s="59">
        <f t="shared" si="5"/>
        <v>112400</v>
      </c>
      <c r="E41" s="59">
        <f t="shared" si="5"/>
        <v>114130</v>
      </c>
      <c r="F41" s="26">
        <f t="shared" si="5"/>
        <v>112400</v>
      </c>
      <c r="G41" s="26">
        <f t="shared" ref="G41:H41" si="6">SUM(G19+G39+G40)</f>
        <v>94750</v>
      </c>
      <c r="H41" s="26">
        <f t="shared" si="6"/>
        <v>94750</v>
      </c>
    </row>
    <row r="42" spans="1:11" x14ac:dyDescent="0.25">
      <c r="A42" s="60" t="s">
        <v>31</v>
      </c>
      <c r="B42" s="61">
        <f t="shared" ref="B42:F42" si="7">SUM(B17-B41)</f>
        <v>30272.53</v>
      </c>
      <c r="C42" s="62">
        <f t="shared" si="7"/>
        <v>39091.26999999999</v>
      </c>
      <c r="D42" s="61">
        <f t="shared" si="7"/>
        <v>0</v>
      </c>
      <c r="E42" s="61">
        <f t="shared" si="7"/>
        <v>19030</v>
      </c>
      <c r="F42" s="62">
        <f t="shared" si="7"/>
        <v>6000</v>
      </c>
      <c r="G42" s="62">
        <f>SUM(G17-G41)</f>
        <v>23650</v>
      </c>
      <c r="H42" s="62">
        <f>SUM(H17-H41)</f>
        <v>23650</v>
      </c>
    </row>
    <row r="44" spans="1:11" x14ac:dyDescent="0.25">
      <c r="A44" s="63" t="s">
        <v>32</v>
      </c>
      <c r="B44" s="64"/>
      <c r="C44" s="64"/>
      <c r="D44" s="65"/>
      <c r="E44" s="64"/>
    </row>
    <row r="45" spans="1:11" x14ac:dyDescent="0.25">
      <c r="A45" s="63"/>
      <c r="B45" s="64"/>
      <c r="C45" s="64"/>
      <c r="D45" s="65"/>
      <c r="E45" s="64"/>
    </row>
    <row r="46" spans="1:11" x14ac:dyDescent="0.25">
      <c r="A46" s="63" t="s">
        <v>46</v>
      </c>
      <c r="B46" s="64"/>
      <c r="C46" s="64"/>
      <c r="D46" s="66" t="s">
        <v>33</v>
      </c>
      <c r="E46" s="64"/>
    </row>
    <row r="47" spans="1:11" x14ac:dyDescent="0.25">
      <c r="A47" s="63"/>
      <c r="B47" s="64"/>
      <c r="C47" s="64"/>
      <c r="D47" s="66" t="s">
        <v>34</v>
      </c>
      <c r="E47" s="64"/>
    </row>
    <row r="48" spans="1:11" ht="30" x14ac:dyDescent="0.25">
      <c r="A48" s="63" t="s">
        <v>47</v>
      </c>
    </row>
  </sheetData>
  <mergeCells count="4">
    <mergeCell ref="A1:E1"/>
    <mergeCell ref="F3:F4"/>
    <mergeCell ref="G3:G4"/>
    <mergeCell ref="H3:H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OU</cp:lastModifiedBy>
  <cp:lastPrinted>2023-11-15T13:58:53Z</cp:lastPrinted>
  <dcterms:created xsi:type="dcterms:W3CDTF">2021-10-22T07:58:36Z</dcterms:created>
  <dcterms:modified xsi:type="dcterms:W3CDTF">2023-11-15T13:59:15Z</dcterms:modified>
</cp:coreProperties>
</file>